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https://d.docs.live.net/9edff5aaa78ef036/Desktop/Obese Mice 25.8.20/Measured raw data/"/>
    </mc:Choice>
  </mc:AlternateContent>
  <xr:revisionPtr revIDLastSave="29" documentId="11_9013B95975DDF64424205682A32031E49F083059" xr6:coauthVersionLast="47" xr6:coauthVersionMax="47" xr10:uidLastSave="{770E022E-4E67-45AA-B9F2-64B60F191BFC}"/>
  <bookViews>
    <workbookView xWindow="-120" yWindow="-120" windowWidth="29040" windowHeight="15840" xr2:uid="{00000000-000D-0000-FFFF-FFFF00000000}"/>
  </bookViews>
  <sheets>
    <sheet name="IL-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5" i="1" l="1"/>
  <c r="F57" i="1"/>
  <c r="F49" i="1"/>
  <c r="E65" i="1"/>
  <c r="E57" i="1"/>
  <c r="E49" i="1"/>
  <c r="D65" i="1"/>
  <c r="C65" i="1"/>
  <c r="D64" i="1"/>
  <c r="C64" i="1"/>
  <c r="D63" i="1"/>
  <c r="C63" i="1"/>
  <c r="D62" i="1"/>
  <c r="C62" i="1"/>
  <c r="D61" i="1"/>
  <c r="C61" i="1"/>
  <c r="D60" i="1"/>
  <c r="C60" i="1"/>
  <c r="D59" i="1"/>
  <c r="C59" i="1"/>
  <c r="D58" i="1"/>
  <c r="C58" i="1"/>
  <c r="D57" i="1"/>
  <c r="C57" i="1"/>
  <c r="D56" i="1"/>
  <c r="C56" i="1"/>
  <c r="D55" i="1"/>
  <c r="C55" i="1"/>
  <c r="D54" i="1"/>
  <c r="C54" i="1"/>
  <c r="D53" i="1"/>
  <c r="C53" i="1"/>
  <c r="D52" i="1"/>
  <c r="C52" i="1"/>
  <c r="D51" i="1"/>
  <c r="C51" i="1"/>
  <c r="D50" i="1"/>
  <c r="C50" i="1"/>
  <c r="D49" i="1"/>
  <c r="C49" i="1"/>
  <c r="D48" i="1"/>
  <c r="C48" i="1"/>
  <c r="D47" i="1"/>
  <c r="C47" i="1"/>
  <c r="D46" i="1"/>
  <c r="C46" i="1"/>
  <c r="D45" i="1"/>
  <c r="C45" i="1"/>
  <c r="D44" i="1"/>
  <c r="C44" i="1"/>
  <c r="D43" i="1"/>
  <c r="C43" i="1"/>
  <c r="D42" i="1"/>
  <c r="C42" i="1"/>
  <c r="B39" i="1"/>
  <c r="T19" i="1"/>
  <c r="S19" i="1"/>
  <c r="R19" i="1"/>
  <c r="Q19" i="1"/>
  <c r="P19" i="1"/>
  <c r="C10" i="1"/>
</calcChain>
</file>

<file path=xl/sharedStrings.xml><?xml version="1.0" encoding="utf-8"?>
<sst xmlns="http://schemas.openxmlformats.org/spreadsheetml/2006/main" count="41" uniqueCount="32">
  <si>
    <t>MULTISKAN   MS        PRIMARY  EIA   V.   1.5-0</t>
  </si>
  <si>
    <t>ABSORBANCE  MODE</t>
  </si>
  <si>
    <t>CONTINUOUS  MOVEMENT</t>
  </si>
  <si>
    <t>FILTER</t>
  </si>
  <si>
    <t>450nm</t>
  </si>
  <si>
    <t>SINGLE  WELL  BLANK</t>
  </si>
  <si>
    <t>ABSORBANCES</t>
  </si>
  <si>
    <t>A</t>
  </si>
  <si>
    <t>75 ng/L</t>
  </si>
  <si>
    <t>150 ng/L</t>
  </si>
  <si>
    <t>300 ng/L</t>
  </si>
  <si>
    <t>600 ng/L</t>
  </si>
  <si>
    <t>1200 ng/L</t>
  </si>
  <si>
    <t>B</t>
  </si>
  <si>
    <t>C</t>
  </si>
  <si>
    <t>D</t>
  </si>
  <si>
    <t>E</t>
  </si>
  <si>
    <t>F</t>
  </si>
  <si>
    <t>G</t>
  </si>
  <si>
    <t>H</t>
  </si>
  <si>
    <t>Y=  0.004x - 0.0303</t>
  </si>
  <si>
    <t>IL-2</t>
    <phoneticPr fontId="12" type="noConversion"/>
  </si>
  <si>
    <t>blank</t>
    <phoneticPr fontId="12" type="noConversion"/>
  </si>
  <si>
    <r>
      <rPr>
        <b/>
        <sz val="12"/>
        <color rgb="FFFF0000"/>
        <rFont val="맑은 고딕"/>
        <family val="3"/>
        <charset val="129"/>
      </rPr>
      <t xml:space="preserve">Plate </t>
    </r>
    <r>
      <rPr>
        <b/>
        <sz val="12"/>
        <color rgb="FFFF0000"/>
        <rFont val="微软雅黑"/>
        <charset val="134"/>
      </rPr>
      <t>1</t>
    </r>
    <phoneticPr fontId="12" type="noConversion"/>
  </si>
  <si>
    <r>
      <rPr>
        <b/>
        <sz val="12"/>
        <color rgb="FFFF0000"/>
        <rFont val="맑은 고딕"/>
        <family val="3"/>
        <charset val="129"/>
      </rPr>
      <t xml:space="preserve">Reading </t>
    </r>
    <r>
      <rPr>
        <b/>
        <sz val="12"/>
        <color rgb="FFFF0000"/>
        <rFont val="微软雅黑"/>
        <charset val="134"/>
      </rPr>
      <t>O</t>
    </r>
    <r>
      <rPr>
        <b/>
        <sz val="12"/>
        <color rgb="FFFF0000"/>
        <rFont val="맑은 고딕"/>
        <family val="3"/>
        <charset val="129"/>
      </rPr>
      <t>D</t>
    </r>
    <r>
      <rPr>
        <b/>
        <sz val="12"/>
        <color rgb="FFFF0000"/>
        <rFont val="微软雅黑"/>
        <charset val="134"/>
      </rPr>
      <t>1</t>
    </r>
    <phoneticPr fontId="12" type="noConversion"/>
  </si>
  <si>
    <t>dilution factor</t>
    <phoneticPr fontId="12" type="noConversion"/>
  </si>
  <si>
    <t>sample number</t>
    <phoneticPr fontId="12" type="noConversion"/>
  </si>
  <si>
    <r>
      <t>OD</t>
    </r>
    <r>
      <rPr>
        <b/>
        <sz val="11"/>
        <color rgb="FFFF0000"/>
        <rFont val="맑은 고딕"/>
        <family val="3"/>
        <charset val="129"/>
      </rPr>
      <t xml:space="preserve"> value</t>
    </r>
    <phoneticPr fontId="12" type="noConversion"/>
  </si>
  <si>
    <r>
      <rPr>
        <b/>
        <sz val="11"/>
        <color rgb="FFFF0000"/>
        <rFont val="맑은 고딕"/>
        <family val="3"/>
        <charset val="129"/>
      </rPr>
      <t xml:space="preserve">corrected </t>
    </r>
    <r>
      <rPr>
        <b/>
        <sz val="11"/>
        <color rgb="FFFF0000"/>
        <rFont val="微软雅黑"/>
        <charset val="134"/>
      </rPr>
      <t>OD</t>
    </r>
    <r>
      <rPr>
        <b/>
        <sz val="11"/>
        <color rgb="FFFF0000"/>
        <rFont val="맑은 고딕"/>
        <family val="3"/>
        <charset val="129"/>
      </rPr>
      <t xml:space="preserve"> value</t>
    </r>
    <phoneticPr fontId="12" type="noConversion"/>
  </si>
  <si>
    <r>
      <t>IL-2</t>
    </r>
    <r>
      <rPr>
        <b/>
        <sz val="11"/>
        <color rgb="FFFF0000"/>
        <rFont val="맑은 고딕"/>
        <family val="3"/>
        <charset val="129"/>
      </rPr>
      <t xml:space="preserve"> conc. </t>
    </r>
    <r>
      <rPr>
        <b/>
        <sz val="11"/>
        <color rgb="FFFF0000"/>
        <rFont val="微软雅黑"/>
        <charset val="134"/>
      </rPr>
      <t>(ng/L)</t>
    </r>
    <phoneticPr fontId="12" type="noConversion"/>
  </si>
  <si>
    <r>
      <rPr>
        <sz val="12"/>
        <rFont val="맑은 고딕"/>
        <family val="3"/>
        <charset val="129"/>
      </rPr>
      <t>Conc</t>
    </r>
    <r>
      <rPr>
        <sz val="12"/>
        <rFont val="微软雅黑"/>
        <charset val="134"/>
      </rPr>
      <t>（ng/L）</t>
    </r>
    <phoneticPr fontId="12" type="noConversion"/>
  </si>
  <si>
    <r>
      <t>OD</t>
    </r>
    <r>
      <rPr>
        <sz val="12"/>
        <rFont val="맑은 고딕"/>
        <family val="3"/>
        <charset val="129"/>
      </rPr>
      <t xml:space="preserve"> value</t>
    </r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</si>
</sst>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_ "/>
    <numFmt numFmtId="177" formatCode="#,##0.000_ "/>
    <numFmt numFmtId="178" formatCode="0_ "/>
    <numFmt numFmtId="179" formatCode="0.0000_ "/>
  </numFmts>
  <fonts count="21">
    <font>
      <sz val="11"/>
      <color theme="1"/>
      <name val="맑은 고딕"/>
      <charset val="134"/>
      <scheme val="minor"/>
    </font>
    <font>
      <sz val="12"/>
      <name val="微软雅黑"/>
      <charset val="134"/>
    </font>
    <font>
      <b/>
      <sz val="12"/>
      <color indexed="10"/>
      <name val="微软雅黑"/>
      <charset val="134"/>
    </font>
    <font>
      <b/>
      <sz val="20"/>
      <color rgb="FFFF0000"/>
      <name val="微软雅黑"/>
      <charset val="134"/>
    </font>
    <font>
      <b/>
      <sz val="12"/>
      <name val="微软雅黑"/>
      <charset val="134"/>
    </font>
    <font>
      <b/>
      <sz val="12"/>
      <color rgb="FFFF0000"/>
      <name val="微软雅黑"/>
      <charset val="134"/>
    </font>
    <font>
      <sz val="12"/>
      <name val="微软雅黑"/>
      <family val="2"/>
      <charset val="134"/>
    </font>
    <font>
      <b/>
      <sz val="12"/>
      <color indexed="12"/>
      <name val="微软雅黑"/>
      <family val="2"/>
      <charset val="134"/>
    </font>
    <font>
      <sz val="12"/>
      <color theme="1"/>
      <name val="微软雅黑"/>
      <family val="2"/>
      <charset val="134"/>
    </font>
    <font>
      <b/>
      <sz val="11"/>
      <color rgb="FFFF0000"/>
      <name val="微软雅黑"/>
      <charset val="134"/>
    </font>
    <font>
      <b/>
      <sz val="12"/>
      <name val="微软雅黑"/>
      <family val="2"/>
      <charset val="134"/>
    </font>
    <font>
      <sz val="12"/>
      <name val="宋体"/>
      <charset val="134"/>
    </font>
    <font>
      <sz val="8"/>
      <name val="맑은 고딕"/>
      <family val="3"/>
      <charset val="129"/>
      <scheme val="minor"/>
    </font>
    <font>
      <sz val="12"/>
      <color theme="1"/>
      <name val="맑은 고딕"/>
      <family val="2"/>
      <charset val="129"/>
    </font>
    <font>
      <b/>
      <sz val="12"/>
      <color rgb="FFFF0000"/>
      <name val="맑은 고딕"/>
      <family val="3"/>
      <charset val="129"/>
    </font>
    <font>
      <b/>
      <sz val="12"/>
      <color rgb="FFFF0000"/>
      <name val="微软雅黑"/>
      <family val="3"/>
      <charset val="129"/>
    </font>
    <font>
      <b/>
      <sz val="12"/>
      <color rgb="FF0000FF"/>
      <name val="맑은 고딕"/>
      <family val="2"/>
      <charset val="129"/>
    </font>
    <font>
      <b/>
      <sz val="11"/>
      <color rgb="FFFF0000"/>
      <name val="맑은 고딕"/>
      <family val="3"/>
      <charset val="129"/>
    </font>
    <font>
      <b/>
      <sz val="11"/>
      <color rgb="FFFF0000"/>
      <name val="微软雅黑"/>
      <family val="3"/>
      <charset val="129"/>
    </font>
    <font>
      <sz val="12"/>
      <name val="맑은 고딕"/>
      <family val="3"/>
      <charset val="129"/>
    </font>
    <font>
      <sz val="12"/>
      <name val="微软雅黑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22" fontId="1" fillId="0" borderId="0" xfId="0" applyNumberFormat="1" applyFont="1">
      <alignment vertical="center"/>
    </xf>
    <xf numFmtId="0" fontId="1" fillId="0" borderId="0" xfId="0" applyFont="1" applyAlignment="1">
      <alignment horizontal="left" vertical="center"/>
    </xf>
    <xf numFmtId="176" fontId="1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1" xfId="1" applyFont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8" fontId="9" fillId="3" borderId="1" xfId="0" applyNumberFormat="1" applyFont="1" applyFill="1" applyBorder="1" applyAlignment="1">
      <alignment horizontal="center"/>
    </xf>
    <xf numFmtId="0" fontId="6" fillId="4" borderId="1" xfId="1" applyFont="1" applyFill="1" applyBorder="1" applyAlignment="1">
      <alignment horizontal="center" vertical="center"/>
    </xf>
    <xf numFmtId="177" fontId="1" fillId="4" borderId="1" xfId="0" applyNumberFormat="1" applyFont="1" applyFill="1" applyBorder="1" applyAlignment="1">
      <alignment horizontal="center" vertical="center"/>
    </xf>
    <xf numFmtId="176" fontId="1" fillId="4" borderId="1" xfId="0" applyNumberFormat="1" applyFont="1" applyFill="1" applyBorder="1" applyAlignment="1">
      <alignment horizontal="center"/>
    </xf>
    <xf numFmtId="179" fontId="10" fillId="0" borderId="0" xfId="1" applyNumberFormat="1" applyFont="1" applyAlignment="1">
      <alignment horizontal="center" vertical="center"/>
    </xf>
    <xf numFmtId="0" fontId="6" fillId="5" borderId="1" xfId="1" applyFont="1" applyFill="1" applyBorder="1" applyAlignment="1">
      <alignment horizontal="center" vertical="center"/>
    </xf>
    <xf numFmtId="177" fontId="1" fillId="5" borderId="1" xfId="0" applyNumberFormat="1" applyFont="1" applyFill="1" applyBorder="1" applyAlignment="1">
      <alignment horizontal="center" vertical="center"/>
    </xf>
    <xf numFmtId="176" fontId="1" fillId="5" borderId="1" xfId="0" applyNumberFormat="1" applyFont="1" applyFill="1" applyBorder="1" applyAlignment="1">
      <alignment horizontal="center"/>
    </xf>
    <xf numFmtId="0" fontId="6" fillId="6" borderId="1" xfId="1" applyFont="1" applyFill="1" applyBorder="1" applyAlignment="1">
      <alignment horizontal="center" vertical="center"/>
    </xf>
    <xf numFmtId="177" fontId="1" fillId="6" borderId="1" xfId="0" applyNumberFormat="1" applyFont="1" applyFill="1" applyBorder="1" applyAlignment="1">
      <alignment horizontal="center" vertical="center"/>
    </xf>
    <xf numFmtId="176" fontId="1" fillId="6" borderId="1" xfId="0" applyNumberFormat="1" applyFont="1" applyFill="1" applyBorder="1" applyAlignment="1">
      <alignment horizontal="center"/>
    </xf>
    <xf numFmtId="179" fontId="7" fillId="0" borderId="0" xfId="1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13" fillId="2" borderId="1" xfId="1" applyFont="1" applyFill="1" applyBorder="1" applyAlignment="1">
      <alignment horizontal="center" vertical="center"/>
    </xf>
    <xf numFmtId="0" fontId="15" fillId="0" borderId="0" xfId="0" applyFont="1">
      <alignment vertical="center"/>
    </xf>
    <xf numFmtId="0" fontId="15" fillId="0" borderId="0" xfId="0" applyFont="1" applyAlignment="1">
      <alignment horizontal="left" vertical="center"/>
    </xf>
    <xf numFmtId="0" fontId="16" fillId="0" borderId="1" xfId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78" fontId="17" fillId="3" borderId="1" xfId="0" applyNumberFormat="1" applyFont="1" applyFill="1" applyBorder="1" applyAlignment="1">
      <alignment horizontal="center"/>
    </xf>
    <xf numFmtId="178" fontId="18" fillId="3" borderId="1" xfId="0" applyNumberFormat="1" applyFont="1" applyFill="1" applyBorder="1" applyAlignment="1">
      <alignment horizontal="center"/>
    </xf>
    <xf numFmtId="0" fontId="20" fillId="0" borderId="1" xfId="0" applyFont="1" applyBorder="1" applyAlignment="1">
      <alignment horizontal="center" vertical="center"/>
    </xf>
    <xf numFmtId="22" fontId="1" fillId="2" borderId="0" xfId="0" applyNumberFormat="1" applyFont="1" applyFill="1" applyAlignment="1">
      <alignment horizontal="left" vertical="center"/>
    </xf>
  </cellXfs>
  <cellStyles count="2">
    <cellStyle name="常规 2" xfId="1" xr:uid="{00000000-0005-0000-0000-000031000000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www.wps.cn/officeDocument/2023/relationships/customStorage" Target="customStorage/customStorag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Standard</a:t>
            </a:r>
            <a:endParaRPr lang="ko-KR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 alt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'IL-2'!$O$19</c:f>
              <c:strCache>
                <c:ptCount val="1"/>
                <c:pt idx="0">
                  <c:v>OD value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'IL-2'!$P$18:$V$18</c:f>
              <c:numCache>
                <c:formatCode>General</c:formatCode>
                <c:ptCount val="7"/>
                <c:pt idx="0">
                  <c:v>30</c:v>
                </c:pt>
                <c:pt idx="1">
                  <c:v>60</c:v>
                </c:pt>
                <c:pt idx="2">
                  <c:v>120</c:v>
                </c:pt>
                <c:pt idx="3">
                  <c:v>240</c:v>
                </c:pt>
                <c:pt idx="4">
                  <c:v>480</c:v>
                </c:pt>
              </c:numCache>
            </c:numRef>
          </c:xVal>
          <c:yVal>
            <c:numRef>
              <c:f>'IL-2'!$P$19:$V$19</c:f>
              <c:numCache>
                <c:formatCode>General</c:formatCode>
                <c:ptCount val="7"/>
                <c:pt idx="0">
                  <c:v>7.4999999999999997E-2</c:v>
                </c:pt>
                <c:pt idx="1">
                  <c:v>0.20380000000000001</c:v>
                </c:pt>
                <c:pt idx="2">
                  <c:v>0.42320000000000002</c:v>
                </c:pt>
                <c:pt idx="3">
                  <c:v>0.98760000000000003</c:v>
                </c:pt>
                <c:pt idx="4">
                  <c:v>1.8472999999999999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746-4ED3-8C6B-DB2B276836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693239"/>
        <c:axId val="455790341"/>
      </c:scatterChart>
      <c:valAx>
        <c:axId val="2226932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/>
                  <a:t>concentration</a:t>
                </a:r>
                <a:r>
                  <a:rPr lang="ko-KR" altLang="en-US"/>
                  <a:t>（</a:t>
                </a:r>
                <a:r>
                  <a:rPr lang="de-DE"/>
                  <a:t>ng/L</a:t>
                </a:r>
                <a:r>
                  <a:rPr lang="de-DE" altLang="zh-CN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0" vertOverflow="ellipsis" vert="horz" wrap="square" anchor="ctr" anchorCtr="1"/>
            <a:lstStyle/>
            <a:p>
              <a:pPr defTabSz="914400">
                <a:defRPr lang="zh-CN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 alt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55790341"/>
        <c:crosses val="autoZero"/>
        <c:crossBetween val="midCat"/>
      </c:valAx>
      <c:valAx>
        <c:axId val="45579034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OD value</a:t>
                </a:r>
                <a:endParaRPr lang="ko-KR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0" vertOverflow="ellipsis" vert="horz" wrap="square" anchor="ctr" anchorCtr="1"/>
            <a:lstStyle/>
            <a:p>
              <a:pPr defTabSz="914400">
                <a:defRPr lang="zh-CN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 alt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226932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c0504550-7c36-49c8-a3da-9ce4ad3efd69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'IL-2'!$D$41</c:f>
              <c:strCache>
                <c:ptCount val="1"/>
                <c:pt idx="0">
                  <c:v>IL-2 conc. (ng/L)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'IL-2'!$A$42:$A$65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'IL-2'!$D$42:$D$65</c:f>
              <c:numCache>
                <c:formatCode>0.000_ </c:formatCode>
                <c:ptCount val="24"/>
                <c:pt idx="0">
                  <c:v>354.625</c:v>
                </c:pt>
                <c:pt idx="1">
                  <c:v>308.375</c:v>
                </c:pt>
                <c:pt idx="2">
                  <c:v>348.5</c:v>
                </c:pt>
                <c:pt idx="3">
                  <c:v>345.25</c:v>
                </c:pt>
                <c:pt idx="4">
                  <c:v>351.75</c:v>
                </c:pt>
                <c:pt idx="5">
                  <c:v>358</c:v>
                </c:pt>
                <c:pt idx="6">
                  <c:v>405.25</c:v>
                </c:pt>
                <c:pt idx="7">
                  <c:v>432.75</c:v>
                </c:pt>
                <c:pt idx="8">
                  <c:v>302.75</c:v>
                </c:pt>
                <c:pt idx="9">
                  <c:v>206.75</c:v>
                </c:pt>
                <c:pt idx="10">
                  <c:v>288.875</c:v>
                </c:pt>
                <c:pt idx="11">
                  <c:v>286.375</c:v>
                </c:pt>
                <c:pt idx="12">
                  <c:v>224.625</c:v>
                </c:pt>
                <c:pt idx="13">
                  <c:v>241.625</c:v>
                </c:pt>
                <c:pt idx="14">
                  <c:v>266.125</c:v>
                </c:pt>
                <c:pt idx="15">
                  <c:v>219.75</c:v>
                </c:pt>
                <c:pt idx="16">
                  <c:v>386.5</c:v>
                </c:pt>
                <c:pt idx="17">
                  <c:v>411.625</c:v>
                </c:pt>
                <c:pt idx="18">
                  <c:v>432.375</c:v>
                </c:pt>
                <c:pt idx="19">
                  <c:v>479.75</c:v>
                </c:pt>
                <c:pt idx="20">
                  <c:v>452.75</c:v>
                </c:pt>
                <c:pt idx="21">
                  <c:v>488.75</c:v>
                </c:pt>
                <c:pt idx="22">
                  <c:v>466.875</c:v>
                </c:pt>
                <c:pt idx="23">
                  <c:v>431.375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FE-4CDA-A885-FDD3464B7B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-28"/>
        <c:axId val="722538865"/>
        <c:axId val="965564244"/>
      </c:barChart>
      <c:catAx>
        <c:axId val="72253886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965564244"/>
        <c:crosses val="autoZero"/>
        <c:auto val="1"/>
        <c:lblAlgn val="ctr"/>
        <c:lblOffset val="100"/>
        <c:noMultiLvlLbl val="0"/>
      </c:catAx>
      <c:valAx>
        <c:axId val="9655642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0.0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72253886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7606e5b2-8bd0-4c70-a0ff-2a2fc5409dcd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100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>
        <a:noFill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ustomStorage/customStorage.xml><?xml version="1.0" encoding="utf-8"?>
<customStorage xmlns="https://web.wps.cn/et/2018/main">
  <book/>
  <sheets/>
</customStorag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117475</xdr:colOff>
      <xdr:row>21</xdr:row>
      <xdr:rowOff>69215</xdr:rowOff>
    </xdr:from>
    <xdr:to>
      <xdr:col>19</xdr:col>
      <xdr:colOff>762000</xdr:colOff>
      <xdr:row>35</xdr:row>
      <xdr:rowOff>145415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1451610</xdr:colOff>
      <xdr:row>40</xdr:row>
      <xdr:rowOff>17145</xdr:rowOff>
    </xdr:from>
    <xdr:to>
      <xdr:col>9</xdr:col>
      <xdr:colOff>2085340</xdr:colOff>
      <xdr:row>59</xdr:row>
      <xdr:rowOff>47625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25"/>
  <sheetViews>
    <sheetView tabSelected="1" topLeftCell="I15" workbookViewId="0">
      <selection activeCell="P41" sqref="P41"/>
    </sheetView>
  </sheetViews>
  <sheetFormatPr defaultColWidth="8.625" defaultRowHeight="17.25"/>
  <cols>
    <col min="1" max="1" width="18.875" style="1" customWidth="1"/>
    <col min="2" max="2" width="24.875" style="1" customWidth="1"/>
    <col min="3" max="3" width="27.875" style="1" customWidth="1"/>
    <col min="4" max="4" width="25.5" style="1" customWidth="1"/>
    <col min="5" max="5" width="15" style="1" customWidth="1"/>
    <col min="6" max="6" width="16.75" style="1" customWidth="1"/>
    <col min="7" max="7" width="28.5" style="1" customWidth="1"/>
    <col min="8" max="8" width="28.25" style="1" customWidth="1"/>
    <col min="9" max="9" width="28.625" style="1" customWidth="1"/>
    <col min="10" max="10" width="29.375" style="1" customWidth="1"/>
    <col min="11" max="11" width="23.5" style="1" customWidth="1"/>
    <col min="12" max="12" width="24.875" style="1" customWidth="1"/>
    <col min="13" max="13" width="24" style="1" customWidth="1"/>
    <col min="14" max="14" width="14.75" style="1" customWidth="1"/>
    <col min="15" max="20" width="11.875" style="1" customWidth="1"/>
    <col min="21" max="22" width="10.625" style="1"/>
    <col min="23" max="16384" width="8.625" style="1"/>
  </cols>
  <sheetData>
    <row r="1" spans="1:13" ht="29.25">
      <c r="E1" s="4" t="s">
        <v>21</v>
      </c>
      <c r="F1" s="5"/>
      <c r="G1" s="5"/>
      <c r="H1" s="5"/>
      <c r="I1" s="5"/>
    </row>
    <row r="5" spans="1:13">
      <c r="A5" s="1" t="s">
        <v>0</v>
      </c>
    </row>
    <row r="7" spans="1:13">
      <c r="A7" s="1" t="s">
        <v>1</v>
      </c>
    </row>
    <row r="8" spans="1:13">
      <c r="A8" s="1" t="s">
        <v>2</v>
      </c>
      <c r="H8" s="6"/>
    </row>
    <row r="9" spans="1:13">
      <c r="A9" s="1" t="s">
        <v>3</v>
      </c>
      <c r="B9" s="7" t="s">
        <v>4</v>
      </c>
    </row>
    <row r="10" spans="1:13">
      <c r="A10" s="1" t="s">
        <v>5</v>
      </c>
      <c r="C10" s="8">
        <f>B29</f>
        <v>5.0900000000000001E-2</v>
      </c>
    </row>
    <row r="13" spans="1:13">
      <c r="A13" s="1" t="s">
        <v>6</v>
      </c>
    </row>
    <row r="14" spans="1:13">
      <c r="A14" s="45"/>
      <c r="B14" s="45"/>
    </row>
    <row r="15" spans="1:13">
      <c r="A15" s="7"/>
      <c r="B15" s="7"/>
      <c r="C15" s="7"/>
      <c r="D15" s="7"/>
      <c r="E15" s="7"/>
      <c r="F15" s="7"/>
      <c r="G15" s="7"/>
      <c r="H15" s="7"/>
      <c r="J15" s="10"/>
      <c r="K15" s="10"/>
      <c r="L15" s="10"/>
      <c r="M15" s="10"/>
    </row>
    <row r="16" spans="1:13" ht="18">
      <c r="A16" s="38" t="s">
        <v>23</v>
      </c>
      <c r="B16" s="9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</row>
    <row r="17" spans="1:22" s="2" customFormat="1" ht="18">
      <c r="A17" s="11"/>
      <c r="B17" s="11">
        <v>1</v>
      </c>
      <c r="C17" s="11">
        <v>2</v>
      </c>
      <c r="D17" s="11">
        <v>3</v>
      </c>
      <c r="E17" s="11">
        <v>4</v>
      </c>
      <c r="F17" s="11">
        <v>5</v>
      </c>
      <c r="G17" s="11">
        <v>6</v>
      </c>
      <c r="H17" s="11">
        <v>7</v>
      </c>
      <c r="I17" s="11">
        <v>8</v>
      </c>
      <c r="J17" s="11">
        <v>9</v>
      </c>
      <c r="K17" s="11">
        <v>10</v>
      </c>
      <c r="L17" s="11">
        <v>11</v>
      </c>
      <c r="M17" s="11">
        <v>12</v>
      </c>
    </row>
    <row r="18" spans="1:22" s="2" customFormat="1" ht="18">
      <c r="A18" s="11" t="s">
        <v>7</v>
      </c>
      <c r="B18" s="37" t="s">
        <v>22</v>
      </c>
      <c r="C18" s="12" t="s">
        <v>8</v>
      </c>
      <c r="D18" s="12" t="s">
        <v>9</v>
      </c>
      <c r="E18" s="12" t="s">
        <v>10</v>
      </c>
      <c r="F18" s="12" t="s">
        <v>11</v>
      </c>
      <c r="G18" s="12" t="s">
        <v>12</v>
      </c>
      <c r="H18" s="13"/>
      <c r="I18" s="14"/>
      <c r="J18" s="14"/>
      <c r="K18" s="14"/>
      <c r="L18" s="14"/>
      <c r="M18" s="14"/>
      <c r="O18" s="44" t="s">
        <v>30</v>
      </c>
      <c r="P18" s="35">
        <v>30</v>
      </c>
      <c r="Q18" s="35">
        <v>60</v>
      </c>
      <c r="R18" s="35">
        <v>120</v>
      </c>
      <c r="S18" s="35">
        <v>240</v>
      </c>
      <c r="T18" s="35">
        <v>480</v>
      </c>
      <c r="V18" s="1"/>
    </row>
    <row r="19" spans="1:22" s="2" customFormat="1" ht="18">
      <c r="A19" s="11" t="s">
        <v>13</v>
      </c>
      <c r="B19" s="13">
        <v>1</v>
      </c>
      <c r="C19" s="13">
        <v>2</v>
      </c>
      <c r="D19" s="13">
        <v>3</v>
      </c>
      <c r="E19" s="13">
        <v>4</v>
      </c>
      <c r="F19" s="13">
        <v>5</v>
      </c>
      <c r="G19" s="13">
        <v>6</v>
      </c>
      <c r="H19" s="13">
        <v>7</v>
      </c>
      <c r="I19" s="13">
        <v>8</v>
      </c>
      <c r="J19" s="13">
        <v>9</v>
      </c>
      <c r="K19" s="13">
        <v>10</v>
      </c>
      <c r="L19" s="13">
        <v>11</v>
      </c>
      <c r="M19" s="13">
        <v>12</v>
      </c>
      <c r="O19" s="35" t="s">
        <v>31</v>
      </c>
      <c r="P19" s="35">
        <f>C29-B29</f>
        <v>7.4999999999999997E-2</v>
      </c>
      <c r="Q19" s="35">
        <f>D29-B29</f>
        <v>0.20380000000000001</v>
      </c>
      <c r="R19" s="35">
        <f>E29-B29</f>
        <v>0.42320000000000002</v>
      </c>
      <c r="S19" s="35">
        <f>F29-B29</f>
        <v>0.98760000000000003</v>
      </c>
      <c r="T19" s="35">
        <f>G29-B29</f>
        <v>1.8472999999999999</v>
      </c>
      <c r="V19" s="1"/>
    </row>
    <row r="20" spans="1:22" s="2" customFormat="1" ht="18">
      <c r="A20" s="11" t="s">
        <v>14</v>
      </c>
      <c r="B20" s="13">
        <v>13</v>
      </c>
      <c r="C20" s="13">
        <v>14</v>
      </c>
      <c r="D20" s="13">
        <v>15</v>
      </c>
      <c r="E20" s="13">
        <v>16</v>
      </c>
      <c r="F20" s="13">
        <v>17</v>
      </c>
      <c r="G20" s="13">
        <v>18</v>
      </c>
      <c r="H20" s="13">
        <v>19</v>
      </c>
      <c r="I20" s="13">
        <v>20</v>
      </c>
      <c r="J20" s="13">
        <v>21</v>
      </c>
      <c r="K20" s="13">
        <v>22</v>
      </c>
      <c r="L20" s="13">
        <v>23</v>
      </c>
      <c r="M20" s="13">
        <v>24</v>
      </c>
    </row>
    <row r="21" spans="1:22" s="2" customFormat="1" ht="18">
      <c r="A21" s="11" t="s">
        <v>15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</row>
    <row r="22" spans="1:22" s="2" customFormat="1" ht="18">
      <c r="A22" s="11" t="s">
        <v>16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22" s="2" customFormat="1" ht="18">
      <c r="A23" s="11" t="s">
        <v>17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</row>
    <row r="24" spans="1:22" s="2" customFormat="1" ht="18">
      <c r="A24" s="11" t="s">
        <v>18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pans="1:22" s="2" customFormat="1" ht="18">
      <c r="A25" s="11" t="s">
        <v>19</v>
      </c>
      <c r="B25" s="14"/>
      <c r="C25" s="15"/>
      <c r="D25" s="12"/>
      <c r="E25" s="12"/>
      <c r="F25" s="12"/>
      <c r="G25" s="12"/>
      <c r="H25" s="13"/>
      <c r="I25" s="12"/>
      <c r="J25" s="12"/>
      <c r="K25" s="12"/>
      <c r="L25" s="12"/>
      <c r="M25" s="12"/>
    </row>
    <row r="26" spans="1:22" s="2" customFormat="1" ht="18">
      <c r="A26" s="16"/>
      <c r="B26" s="9"/>
      <c r="C26" s="9"/>
      <c r="D26" s="9"/>
      <c r="E26" s="9"/>
      <c r="F26" s="9"/>
      <c r="G26" s="9"/>
      <c r="H26" s="9"/>
      <c r="I26" s="9"/>
      <c r="J26" s="9"/>
      <c r="K26" s="9"/>
    </row>
    <row r="27" spans="1:22" s="2" customFormat="1" ht="18">
      <c r="A27" s="39" t="s">
        <v>24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22" s="2" customFormat="1" ht="18">
      <c r="A28" s="17"/>
      <c r="B28" s="11">
        <v>1</v>
      </c>
      <c r="C28" s="11">
        <v>2</v>
      </c>
      <c r="D28" s="11">
        <v>3</v>
      </c>
      <c r="E28" s="11">
        <v>4</v>
      </c>
      <c r="F28" s="11">
        <v>5</v>
      </c>
      <c r="G28" s="11">
        <v>6</v>
      </c>
      <c r="H28" s="11">
        <v>7</v>
      </c>
      <c r="I28" s="11">
        <v>8</v>
      </c>
      <c r="J28" s="11">
        <v>9</v>
      </c>
      <c r="K28" s="11">
        <v>10</v>
      </c>
      <c r="L28" s="11">
        <v>11</v>
      </c>
      <c r="M28" s="11">
        <v>12</v>
      </c>
    </row>
    <row r="29" spans="1:22" s="2" customFormat="1" ht="18">
      <c r="A29" s="11" t="s">
        <v>7</v>
      </c>
      <c r="B29" s="18">
        <v>5.0900000000000001E-2</v>
      </c>
      <c r="C29" s="18">
        <v>0.12590000000000001</v>
      </c>
      <c r="D29" s="18">
        <v>0.25469999999999998</v>
      </c>
      <c r="E29" s="18">
        <v>0.47410000000000002</v>
      </c>
      <c r="F29" s="18">
        <v>1.0385</v>
      </c>
      <c r="G29" s="18">
        <v>1.8982000000000001</v>
      </c>
      <c r="H29" s="18"/>
      <c r="I29" s="18"/>
      <c r="J29" s="18"/>
      <c r="K29" s="18"/>
      <c r="L29" s="18"/>
      <c r="M29" s="18"/>
    </row>
    <row r="30" spans="1:22" s="2" customFormat="1" ht="18">
      <c r="A30" s="11" t="s">
        <v>13</v>
      </c>
      <c r="B30" s="18">
        <v>0.30430000000000001</v>
      </c>
      <c r="C30" s="18">
        <v>0.26729999999999998</v>
      </c>
      <c r="D30" s="18">
        <v>0.2994</v>
      </c>
      <c r="E30" s="18">
        <v>0.29680000000000001</v>
      </c>
      <c r="F30" s="18">
        <v>0.30199999999999999</v>
      </c>
      <c r="G30" s="18">
        <v>0.307</v>
      </c>
      <c r="H30" s="18">
        <v>0.3448</v>
      </c>
      <c r="I30" s="18">
        <v>0.36680000000000001</v>
      </c>
      <c r="J30" s="18">
        <v>0.26279999999999998</v>
      </c>
      <c r="K30" s="18">
        <v>0.186</v>
      </c>
      <c r="L30" s="18">
        <v>0.25169999999999998</v>
      </c>
      <c r="M30" s="18">
        <v>0.24970000000000001</v>
      </c>
    </row>
    <row r="31" spans="1:22" s="2" customFormat="1" ht="18">
      <c r="A31" s="11" t="s">
        <v>14</v>
      </c>
      <c r="B31" s="18">
        <v>0.20030000000000001</v>
      </c>
      <c r="C31" s="18">
        <v>0.21390000000000001</v>
      </c>
      <c r="D31" s="18">
        <v>0.23350000000000001</v>
      </c>
      <c r="E31" s="18">
        <v>0.19639999999999999</v>
      </c>
      <c r="F31" s="18">
        <v>0.32979999999999998</v>
      </c>
      <c r="G31" s="18">
        <v>0.34989999999999999</v>
      </c>
      <c r="H31" s="18">
        <v>0.36649999999999999</v>
      </c>
      <c r="I31" s="18">
        <v>0.40439999999999998</v>
      </c>
      <c r="J31" s="18">
        <v>0.38279999999999997</v>
      </c>
      <c r="K31" s="18">
        <v>0.41160000000000002</v>
      </c>
      <c r="L31" s="18">
        <v>0.39410000000000001</v>
      </c>
      <c r="M31" s="18">
        <v>0.36570000000000003</v>
      </c>
    </row>
    <row r="32" spans="1:22" s="2" customFormat="1" ht="18">
      <c r="A32" s="11" t="s">
        <v>15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</row>
    <row r="33" spans="1:26" s="2" customFormat="1" ht="18">
      <c r="A33" s="11" t="s">
        <v>16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</row>
    <row r="34" spans="1:26" s="2" customFormat="1" ht="18">
      <c r="A34" s="11" t="s">
        <v>17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20"/>
      <c r="O34" s="20"/>
      <c r="P34" s="20"/>
    </row>
    <row r="35" spans="1:26" s="2" customFormat="1" ht="18">
      <c r="A35" s="11" t="s">
        <v>18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20"/>
      <c r="O35" s="20"/>
      <c r="P35" s="20"/>
      <c r="Q35" s="1"/>
      <c r="R35" s="1"/>
      <c r="S35" s="1"/>
      <c r="T35" s="1"/>
      <c r="U35" s="1"/>
      <c r="V35" s="1"/>
      <c r="W35" s="1"/>
      <c r="X35" s="1"/>
      <c r="Y35" s="1"/>
    </row>
    <row r="36" spans="1:26" s="2" customFormat="1" ht="18">
      <c r="A36" s="11" t="s">
        <v>19</v>
      </c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20"/>
      <c r="O36" s="20"/>
      <c r="P36" s="20"/>
      <c r="Q36" s="1"/>
      <c r="R36" s="1"/>
      <c r="S36" s="1"/>
      <c r="T36" s="1"/>
      <c r="U36" s="1"/>
      <c r="V36" s="1"/>
      <c r="W36" s="1"/>
      <c r="X36" s="1"/>
      <c r="Y36" s="1"/>
    </row>
    <row r="37" spans="1:26" s="2" customFormat="1" ht="18">
      <c r="A37" s="19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1"/>
      <c r="R37" s="1"/>
      <c r="S37" s="1"/>
      <c r="T37" s="1"/>
      <c r="U37" s="1"/>
      <c r="V37" s="1"/>
      <c r="W37" s="1"/>
      <c r="X37" s="1"/>
      <c r="Y37" s="1"/>
    </row>
    <row r="38" spans="1:26" s="2" customFormat="1" ht="18">
      <c r="A38" s="19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3"/>
      <c r="R38" s="3"/>
      <c r="S38" s="3"/>
      <c r="T38" s="3"/>
      <c r="U38" s="3"/>
      <c r="V38" s="3"/>
      <c r="W38" s="3"/>
      <c r="X38" s="3"/>
      <c r="Y38" s="3"/>
    </row>
    <row r="39" spans="1:26" s="2" customFormat="1">
      <c r="A39" s="40" t="s">
        <v>22</v>
      </c>
      <c r="B39" s="21">
        <f>B29</f>
        <v>5.0900000000000001E-2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6">
      <c r="A40" s="41" t="s">
        <v>25</v>
      </c>
      <c r="B40" s="22">
        <v>5</v>
      </c>
      <c r="C40" s="10"/>
      <c r="D40" s="10" t="s">
        <v>20</v>
      </c>
      <c r="E40" s="20"/>
      <c r="F40" s="20"/>
      <c r="G40" s="20"/>
      <c r="H40" s="20"/>
      <c r="I40" s="20"/>
      <c r="J40"/>
      <c r="K40"/>
      <c r="L40"/>
      <c r="M40"/>
    </row>
    <row r="41" spans="1:26" s="3" customFormat="1" ht="18">
      <c r="A41" s="42" t="s">
        <v>26</v>
      </c>
      <c r="B41" s="23" t="s">
        <v>27</v>
      </c>
      <c r="C41" s="43" t="s">
        <v>28</v>
      </c>
      <c r="D41" s="23" t="s">
        <v>29</v>
      </c>
      <c r="E41" s="1"/>
      <c r="G41" s="20"/>
      <c r="H41" s="20"/>
      <c r="I41" s="20"/>
      <c r="J41"/>
      <c r="K41"/>
      <c r="L41"/>
      <c r="M41"/>
      <c r="N41" s="20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24">
        <v>1</v>
      </c>
      <c r="B42" s="25">
        <v>0.30430000000000001</v>
      </c>
      <c r="C42" s="26">
        <f>B42-$B$39</f>
        <v>0.25340000000000001</v>
      </c>
      <c r="D42" s="26">
        <f>((C42+0.0303)/0.004)*$B$40</f>
        <v>354.625</v>
      </c>
      <c r="E42"/>
      <c r="G42" s="20"/>
      <c r="I42" s="20"/>
      <c r="J42"/>
      <c r="K42"/>
      <c r="L42"/>
      <c r="M42"/>
    </row>
    <row r="43" spans="1:26" ht="18">
      <c r="A43" s="24">
        <v>2</v>
      </c>
      <c r="B43" s="25">
        <v>0.26729999999999998</v>
      </c>
      <c r="C43" s="26">
        <f t="shared" ref="C43:C52" si="0">B43-$B$39</f>
        <v>0.21640000000000001</v>
      </c>
      <c r="D43" s="26">
        <f t="shared" ref="D43:D65" si="1">((C43+0.0303)/0.004)*$B$40</f>
        <v>308.375</v>
      </c>
      <c r="E43"/>
      <c r="G43" s="27"/>
      <c r="J43"/>
      <c r="K43"/>
      <c r="L43"/>
      <c r="M43"/>
    </row>
    <row r="44" spans="1:26" ht="18">
      <c r="A44" s="24">
        <v>3</v>
      </c>
      <c r="B44" s="25">
        <v>0.2994</v>
      </c>
      <c r="C44" s="26">
        <f t="shared" si="0"/>
        <v>0.2485</v>
      </c>
      <c r="D44" s="26">
        <f t="shared" si="1"/>
        <v>348.5</v>
      </c>
      <c r="E44"/>
      <c r="G44" s="27"/>
      <c r="J44"/>
      <c r="K44"/>
      <c r="L44"/>
      <c r="M44"/>
    </row>
    <row r="45" spans="1:26" ht="18">
      <c r="A45" s="24">
        <v>4</v>
      </c>
      <c r="B45" s="25">
        <v>0.29680000000000001</v>
      </c>
      <c r="C45" s="26">
        <f t="shared" si="0"/>
        <v>0.24590000000000001</v>
      </c>
      <c r="D45" s="26">
        <f t="shared" si="1"/>
        <v>345.25</v>
      </c>
      <c r="E45"/>
      <c r="G45" s="27"/>
      <c r="J45"/>
      <c r="K45"/>
      <c r="L45"/>
      <c r="M45"/>
    </row>
    <row r="46" spans="1:26" ht="18">
      <c r="A46" s="24">
        <v>5</v>
      </c>
      <c r="B46" s="25">
        <v>0.30199999999999999</v>
      </c>
      <c r="C46" s="26">
        <f t="shared" si="0"/>
        <v>0.25109999999999999</v>
      </c>
      <c r="D46" s="26">
        <f t="shared" si="1"/>
        <v>351.75</v>
      </c>
      <c r="E46"/>
      <c r="G46" s="27"/>
      <c r="J46"/>
      <c r="K46"/>
      <c r="L46"/>
      <c r="M46"/>
    </row>
    <row r="47" spans="1:26" ht="18">
      <c r="A47" s="24">
        <v>6</v>
      </c>
      <c r="B47" s="25">
        <v>0.307</v>
      </c>
      <c r="C47" s="26">
        <f t="shared" si="0"/>
        <v>0.25609999999999999</v>
      </c>
      <c r="D47" s="26">
        <f t="shared" si="1"/>
        <v>358</v>
      </c>
      <c r="E47"/>
      <c r="G47" s="27"/>
      <c r="I47" s="19"/>
      <c r="J47"/>
      <c r="K47"/>
      <c r="L47"/>
      <c r="M47"/>
    </row>
    <row r="48" spans="1:26" ht="18">
      <c r="A48" s="24">
        <v>7</v>
      </c>
      <c r="B48" s="25">
        <v>0.3448</v>
      </c>
      <c r="C48" s="26">
        <f t="shared" si="0"/>
        <v>0.29389999999999999</v>
      </c>
      <c r="D48" s="26">
        <f t="shared" si="1"/>
        <v>405.25</v>
      </c>
      <c r="E48"/>
      <c r="G48" s="27"/>
      <c r="I48" s="19"/>
      <c r="J48"/>
      <c r="K48"/>
      <c r="L48"/>
      <c r="M48"/>
    </row>
    <row r="49" spans="1:13" ht="18">
      <c r="A49" s="24">
        <v>8</v>
      </c>
      <c r="B49" s="25">
        <v>0.36680000000000001</v>
      </c>
      <c r="C49" s="26">
        <f t="shared" si="0"/>
        <v>0.31590000000000001</v>
      </c>
      <c r="D49" s="26">
        <f t="shared" si="1"/>
        <v>432.75</v>
      </c>
      <c r="E49" s="36">
        <f>AVERAGE(D42:D49)</f>
        <v>363.0625</v>
      </c>
      <c r="F49" s="1">
        <f>STDEV(D42:D49)</f>
        <v>38.509739027939411</v>
      </c>
      <c r="G49" s="27"/>
      <c r="I49" s="19"/>
      <c r="J49"/>
      <c r="K49"/>
      <c r="L49"/>
      <c r="M49"/>
    </row>
    <row r="50" spans="1:13" ht="18">
      <c r="A50" s="28">
        <v>9</v>
      </c>
      <c r="B50" s="29">
        <v>0.26279999999999998</v>
      </c>
      <c r="C50" s="30">
        <f t="shared" si="0"/>
        <v>0.21190000000000001</v>
      </c>
      <c r="D50" s="30">
        <f t="shared" si="1"/>
        <v>302.75</v>
      </c>
      <c r="E50"/>
      <c r="G50" s="27"/>
      <c r="I50" s="19"/>
      <c r="J50"/>
      <c r="K50"/>
      <c r="L50"/>
      <c r="M50"/>
    </row>
    <row r="51" spans="1:13" ht="18">
      <c r="A51" s="28">
        <v>10</v>
      </c>
      <c r="B51" s="29">
        <v>0.186</v>
      </c>
      <c r="C51" s="30">
        <f t="shared" si="0"/>
        <v>0.1351</v>
      </c>
      <c r="D51" s="30">
        <f t="shared" si="1"/>
        <v>206.75</v>
      </c>
      <c r="E51"/>
      <c r="G51" s="27"/>
      <c r="I51" s="19"/>
      <c r="J51"/>
      <c r="K51"/>
      <c r="L51"/>
      <c r="M51"/>
    </row>
    <row r="52" spans="1:13" ht="18">
      <c r="A52" s="28">
        <v>11</v>
      </c>
      <c r="B52" s="29">
        <v>0.25169999999999998</v>
      </c>
      <c r="C52" s="30">
        <f t="shared" si="0"/>
        <v>0.20080000000000001</v>
      </c>
      <c r="D52" s="30">
        <f t="shared" si="1"/>
        <v>288.875</v>
      </c>
      <c r="E52"/>
      <c r="G52" s="27"/>
      <c r="I52" s="19"/>
      <c r="J52"/>
      <c r="K52"/>
      <c r="L52"/>
      <c r="M52"/>
    </row>
    <row r="53" spans="1:13" ht="18">
      <c r="A53" s="28">
        <v>12</v>
      </c>
      <c r="B53" s="29">
        <v>0.24970000000000001</v>
      </c>
      <c r="C53" s="30">
        <f t="shared" ref="C53:C59" si="2">B53-$B$39</f>
        <v>0.1988</v>
      </c>
      <c r="D53" s="30">
        <f t="shared" si="1"/>
        <v>286.375</v>
      </c>
      <c r="E53"/>
      <c r="G53" s="27"/>
      <c r="I53" s="19"/>
      <c r="J53"/>
      <c r="K53"/>
      <c r="L53"/>
      <c r="M53"/>
    </row>
    <row r="54" spans="1:13" ht="18">
      <c r="A54" s="28">
        <v>13</v>
      </c>
      <c r="B54" s="29">
        <v>0.20030000000000001</v>
      </c>
      <c r="C54" s="30">
        <f t="shared" si="2"/>
        <v>0.14940000000000001</v>
      </c>
      <c r="D54" s="30">
        <f t="shared" si="1"/>
        <v>224.625</v>
      </c>
      <c r="E54"/>
      <c r="G54" s="27"/>
      <c r="I54" s="19"/>
      <c r="J54"/>
      <c r="K54"/>
      <c r="L54"/>
      <c r="M54"/>
    </row>
    <row r="55" spans="1:13" ht="18">
      <c r="A55" s="28">
        <v>14</v>
      </c>
      <c r="B55" s="29">
        <v>0.21390000000000001</v>
      </c>
      <c r="C55" s="30">
        <f t="shared" si="2"/>
        <v>0.16300000000000001</v>
      </c>
      <c r="D55" s="30">
        <f t="shared" si="1"/>
        <v>241.625</v>
      </c>
      <c r="E55"/>
      <c r="G55" s="27"/>
      <c r="I55" s="19"/>
      <c r="J55"/>
      <c r="K55"/>
      <c r="L55"/>
      <c r="M55"/>
    </row>
    <row r="56" spans="1:13" ht="18">
      <c r="A56" s="28">
        <v>15</v>
      </c>
      <c r="B56" s="29">
        <v>0.23350000000000001</v>
      </c>
      <c r="C56" s="30">
        <f t="shared" si="2"/>
        <v>0.18260000000000001</v>
      </c>
      <c r="D56" s="30">
        <f t="shared" si="1"/>
        <v>266.125</v>
      </c>
      <c r="E56"/>
      <c r="G56" s="27"/>
      <c r="I56" s="19"/>
      <c r="J56"/>
      <c r="K56"/>
      <c r="L56"/>
      <c r="M56"/>
    </row>
    <row r="57" spans="1:13" ht="18">
      <c r="A57" s="28">
        <v>16</v>
      </c>
      <c r="B57" s="29">
        <v>0.19639999999999999</v>
      </c>
      <c r="C57" s="30">
        <f t="shared" si="2"/>
        <v>0.14549999999999999</v>
      </c>
      <c r="D57" s="30">
        <f t="shared" si="1"/>
        <v>219.75</v>
      </c>
      <c r="E57">
        <f>AVERAGE(D50:D57)</f>
        <v>254.609375</v>
      </c>
      <c r="F57" s="1">
        <f>STDEV(D50:D57)</f>
        <v>36.266217893073126</v>
      </c>
      <c r="G57" s="27"/>
      <c r="I57" s="19"/>
      <c r="J57"/>
      <c r="K57"/>
      <c r="L57"/>
      <c r="M57"/>
    </row>
    <row r="58" spans="1:13" ht="18">
      <c r="A58" s="31">
        <v>17</v>
      </c>
      <c r="B58" s="32">
        <v>0.32979999999999998</v>
      </c>
      <c r="C58" s="33">
        <f t="shared" si="2"/>
        <v>0.27889999999999998</v>
      </c>
      <c r="D58" s="33">
        <f t="shared" si="1"/>
        <v>386.5</v>
      </c>
      <c r="E58"/>
      <c r="G58" s="27"/>
      <c r="I58" s="19"/>
      <c r="J58"/>
      <c r="K58"/>
      <c r="L58"/>
      <c r="M58"/>
    </row>
    <row r="59" spans="1:13" ht="18">
      <c r="A59" s="31">
        <v>18</v>
      </c>
      <c r="B59" s="32">
        <v>0.34989999999999999</v>
      </c>
      <c r="C59" s="33">
        <f t="shared" si="2"/>
        <v>0.29899999999999999</v>
      </c>
      <c r="D59" s="33">
        <f t="shared" si="1"/>
        <v>411.625</v>
      </c>
      <c r="E59"/>
      <c r="G59" s="27"/>
      <c r="I59" s="19"/>
      <c r="J59"/>
      <c r="K59"/>
      <c r="L59"/>
      <c r="M59"/>
    </row>
    <row r="60" spans="1:13" ht="18">
      <c r="A60" s="31">
        <v>19</v>
      </c>
      <c r="B60" s="32">
        <v>0.36649999999999999</v>
      </c>
      <c r="C60" s="33">
        <f t="shared" ref="C60:C65" si="3">B60-$B$39</f>
        <v>0.31559999999999999</v>
      </c>
      <c r="D60" s="33">
        <f t="shared" si="1"/>
        <v>432.375</v>
      </c>
      <c r="E60"/>
      <c r="G60" s="27"/>
      <c r="I60" s="19"/>
      <c r="J60"/>
      <c r="K60"/>
      <c r="L60"/>
      <c r="M60"/>
    </row>
    <row r="61" spans="1:13" ht="18">
      <c r="A61" s="31">
        <v>20</v>
      </c>
      <c r="B61" s="32">
        <v>0.40439999999999998</v>
      </c>
      <c r="C61" s="33">
        <f t="shared" si="3"/>
        <v>0.35349999999999998</v>
      </c>
      <c r="D61" s="33">
        <f t="shared" si="1"/>
        <v>479.75</v>
      </c>
      <c r="E61"/>
      <c r="G61" s="27"/>
      <c r="I61" s="19"/>
      <c r="J61"/>
      <c r="K61"/>
      <c r="L61"/>
      <c r="M61"/>
    </row>
    <row r="62" spans="1:13" ht="18">
      <c r="A62" s="31">
        <v>21</v>
      </c>
      <c r="B62" s="32">
        <v>0.38279999999999997</v>
      </c>
      <c r="C62" s="33">
        <f t="shared" si="3"/>
        <v>0.33189999999999997</v>
      </c>
      <c r="D62" s="33">
        <f t="shared" si="1"/>
        <v>452.75</v>
      </c>
      <c r="E62"/>
      <c r="G62" s="27"/>
      <c r="I62" s="19"/>
      <c r="J62"/>
      <c r="K62"/>
      <c r="L62"/>
      <c r="M62"/>
    </row>
    <row r="63" spans="1:13" ht="18">
      <c r="A63" s="31">
        <v>22</v>
      </c>
      <c r="B63" s="32">
        <v>0.41160000000000002</v>
      </c>
      <c r="C63" s="33">
        <f t="shared" si="3"/>
        <v>0.36070000000000002</v>
      </c>
      <c r="D63" s="33">
        <f t="shared" si="1"/>
        <v>488.75</v>
      </c>
      <c r="E63"/>
      <c r="G63" s="34"/>
      <c r="I63" s="19"/>
      <c r="J63"/>
      <c r="K63"/>
      <c r="L63"/>
      <c r="M63"/>
    </row>
    <row r="64" spans="1:13" ht="18">
      <c r="A64" s="31">
        <v>23</v>
      </c>
      <c r="B64" s="32">
        <v>0.39410000000000001</v>
      </c>
      <c r="C64" s="33">
        <f t="shared" si="3"/>
        <v>0.34320000000000001</v>
      </c>
      <c r="D64" s="33">
        <f t="shared" si="1"/>
        <v>466.875</v>
      </c>
      <c r="E64"/>
      <c r="G64" s="34"/>
      <c r="I64" s="19"/>
      <c r="J64"/>
      <c r="K64"/>
      <c r="L64"/>
      <c r="M64"/>
    </row>
    <row r="65" spans="1:13" ht="18">
      <c r="A65" s="31">
        <v>24</v>
      </c>
      <c r="B65" s="32">
        <v>0.36570000000000003</v>
      </c>
      <c r="C65" s="33">
        <f t="shared" si="3"/>
        <v>0.31480000000000002</v>
      </c>
      <c r="D65" s="33">
        <f t="shared" si="1"/>
        <v>431.375</v>
      </c>
      <c r="E65">
        <f>AVERAGE(D58:D65)</f>
        <v>443.75</v>
      </c>
      <c r="F65" s="1">
        <f>STDEV(D58:D65)</f>
        <v>34.905740420247703</v>
      </c>
      <c r="G65" s="34"/>
      <c r="I65" s="19"/>
      <c r="J65"/>
      <c r="K65"/>
      <c r="L65"/>
      <c r="M65"/>
    </row>
    <row r="66" spans="1:13">
      <c r="A66"/>
      <c r="B66"/>
      <c r="C66"/>
      <c r="D66"/>
      <c r="E66"/>
      <c r="J66"/>
      <c r="K66"/>
      <c r="L66"/>
      <c r="M66"/>
    </row>
    <row r="67" spans="1:13">
      <c r="A67"/>
      <c r="B67"/>
      <c r="C67"/>
      <c r="D67"/>
      <c r="E67"/>
      <c r="J67"/>
      <c r="K67"/>
      <c r="L67"/>
      <c r="M67"/>
    </row>
    <row r="68" spans="1:13">
      <c r="J68"/>
      <c r="K68"/>
      <c r="L68"/>
      <c r="M68"/>
    </row>
    <row r="69" spans="1:13">
      <c r="J69"/>
      <c r="K69"/>
      <c r="L69"/>
      <c r="M69"/>
    </row>
    <row r="70" spans="1:13">
      <c r="J70"/>
      <c r="K70"/>
      <c r="L70"/>
      <c r="M70"/>
    </row>
    <row r="71" spans="1:13">
      <c r="J71"/>
      <c r="K71"/>
      <c r="L71"/>
      <c r="M71"/>
    </row>
    <row r="72" spans="1:13">
      <c r="J72"/>
      <c r="K72"/>
      <c r="L72"/>
      <c r="M72"/>
    </row>
    <row r="73" spans="1:13">
      <c r="J73"/>
      <c r="K73"/>
      <c r="L73"/>
      <c r="M73"/>
    </row>
    <row r="74" spans="1:13">
      <c r="J74"/>
      <c r="K74"/>
      <c r="L74"/>
      <c r="M74"/>
    </row>
    <row r="75" spans="1:13">
      <c r="J75"/>
      <c r="K75"/>
      <c r="L75"/>
      <c r="M75"/>
    </row>
    <row r="76" spans="1:13">
      <c r="J76"/>
      <c r="K76"/>
      <c r="L76"/>
      <c r="M76"/>
    </row>
    <row r="77" spans="1:13">
      <c r="J77"/>
      <c r="K77"/>
      <c r="L77"/>
      <c r="M77"/>
    </row>
    <row r="78" spans="1:13">
      <c r="J78"/>
      <c r="K78"/>
      <c r="L78"/>
      <c r="M78"/>
    </row>
    <row r="79" spans="1:13">
      <c r="J79"/>
      <c r="K79"/>
      <c r="L79"/>
      <c r="M79"/>
    </row>
    <row r="80" spans="1:13">
      <c r="J80"/>
      <c r="K80"/>
      <c r="L80"/>
      <c r="M80"/>
    </row>
    <row r="81" spans="10:13">
      <c r="J81"/>
      <c r="K81"/>
      <c r="L81"/>
      <c r="M81"/>
    </row>
    <row r="82" spans="10:13">
      <c r="J82"/>
      <c r="K82"/>
      <c r="L82"/>
      <c r="M82"/>
    </row>
    <row r="83" spans="10:13">
      <c r="J83"/>
      <c r="K83"/>
      <c r="L83"/>
      <c r="M83"/>
    </row>
    <row r="84" spans="10:13">
      <c r="J84"/>
      <c r="K84"/>
      <c r="L84"/>
      <c r="M84"/>
    </row>
    <row r="85" spans="10:13">
      <c r="J85"/>
      <c r="K85"/>
      <c r="L85"/>
      <c r="M85"/>
    </row>
    <row r="86" spans="10:13">
      <c r="J86"/>
      <c r="K86"/>
      <c r="L86"/>
      <c r="M86"/>
    </row>
    <row r="87" spans="10:13">
      <c r="J87"/>
      <c r="K87"/>
      <c r="L87"/>
      <c r="M87"/>
    </row>
    <row r="88" spans="10:13">
      <c r="J88"/>
      <c r="K88"/>
      <c r="L88"/>
      <c r="M88"/>
    </row>
    <row r="89" spans="10:13">
      <c r="J89"/>
      <c r="K89"/>
      <c r="L89"/>
      <c r="M89"/>
    </row>
    <row r="90" spans="10:13">
      <c r="J90"/>
      <c r="K90"/>
      <c r="L90"/>
      <c r="M90"/>
    </row>
    <row r="91" spans="10:13">
      <c r="J91"/>
      <c r="K91"/>
      <c r="L91"/>
      <c r="M91"/>
    </row>
    <row r="92" spans="10:13">
      <c r="J92"/>
      <c r="K92"/>
      <c r="L92"/>
      <c r="M92"/>
    </row>
    <row r="93" spans="10:13">
      <c r="J93"/>
      <c r="K93"/>
      <c r="L93"/>
      <c r="M93"/>
    </row>
    <row r="94" spans="10:13">
      <c r="J94"/>
      <c r="K94"/>
      <c r="L94"/>
      <c r="M94"/>
    </row>
    <row r="95" spans="10:13">
      <c r="J95"/>
      <c r="K95"/>
      <c r="L95"/>
      <c r="M95"/>
    </row>
    <row r="96" spans="10:13">
      <c r="J96"/>
      <c r="K96"/>
      <c r="L96"/>
      <c r="M96"/>
    </row>
    <row r="97" spans="10:13">
      <c r="J97"/>
      <c r="K97"/>
      <c r="L97"/>
      <c r="M97"/>
    </row>
    <row r="98" spans="10:13">
      <c r="J98"/>
      <c r="K98"/>
      <c r="L98"/>
      <c r="M98"/>
    </row>
    <row r="99" spans="10:13">
      <c r="J99"/>
      <c r="K99"/>
      <c r="L99"/>
      <c r="M99"/>
    </row>
    <row r="100" spans="10:13">
      <c r="J100"/>
      <c r="K100"/>
      <c r="L100"/>
      <c r="M100"/>
    </row>
    <row r="101" spans="10:13">
      <c r="J101"/>
      <c r="K101"/>
      <c r="L101"/>
      <c r="M101"/>
    </row>
    <row r="102" spans="10:13">
      <c r="J102"/>
      <c r="K102"/>
      <c r="L102"/>
      <c r="M102"/>
    </row>
    <row r="103" spans="10:13">
      <c r="J103"/>
      <c r="K103"/>
      <c r="L103"/>
      <c r="M103"/>
    </row>
    <row r="104" spans="10:13">
      <c r="J104"/>
      <c r="K104"/>
      <c r="L104"/>
      <c r="M104"/>
    </row>
    <row r="105" spans="10:13">
      <c r="J105"/>
      <c r="K105"/>
      <c r="L105"/>
      <c r="M105"/>
    </row>
    <row r="106" spans="10:13">
      <c r="J106"/>
      <c r="K106"/>
      <c r="L106"/>
      <c r="M106"/>
    </row>
    <row r="107" spans="10:13">
      <c r="J107"/>
      <c r="K107"/>
      <c r="L107"/>
      <c r="M107"/>
    </row>
    <row r="108" spans="10:13">
      <c r="J108"/>
      <c r="K108"/>
      <c r="L108"/>
      <c r="M108"/>
    </row>
    <row r="109" spans="10:13">
      <c r="J109"/>
      <c r="K109"/>
      <c r="L109"/>
      <c r="M109"/>
    </row>
    <row r="110" spans="10:13">
      <c r="J110"/>
      <c r="K110"/>
      <c r="L110"/>
      <c r="M110"/>
    </row>
    <row r="111" spans="10:13">
      <c r="J111"/>
      <c r="K111"/>
      <c r="L111"/>
      <c r="M111"/>
    </row>
    <row r="112" spans="10:13">
      <c r="J112"/>
      <c r="K112"/>
      <c r="L112"/>
      <c r="M112"/>
    </row>
    <row r="113" spans="10:13">
      <c r="J113"/>
      <c r="K113"/>
      <c r="L113"/>
      <c r="M113"/>
    </row>
    <row r="114" spans="10:13">
      <c r="J114"/>
      <c r="K114"/>
      <c r="L114"/>
      <c r="M114"/>
    </row>
    <row r="115" spans="10:13">
      <c r="J115"/>
      <c r="K115"/>
      <c r="L115"/>
      <c r="M115"/>
    </row>
    <row r="116" spans="10:13">
      <c r="J116"/>
      <c r="K116"/>
      <c r="L116"/>
      <c r="M116"/>
    </row>
    <row r="117" spans="10:13">
      <c r="J117"/>
      <c r="K117"/>
      <c r="L117"/>
      <c r="M117"/>
    </row>
    <row r="118" spans="10:13">
      <c r="J118"/>
      <c r="K118"/>
      <c r="L118"/>
      <c r="M118"/>
    </row>
    <row r="119" spans="10:13">
      <c r="J119"/>
      <c r="K119"/>
      <c r="L119"/>
      <c r="M119"/>
    </row>
    <row r="120" spans="10:13">
      <c r="J120"/>
      <c r="K120"/>
      <c r="L120"/>
      <c r="M120"/>
    </row>
    <row r="121" spans="10:13">
      <c r="J121"/>
      <c r="K121"/>
      <c r="L121"/>
      <c r="M121"/>
    </row>
    <row r="122" spans="10:13">
      <c r="J122"/>
      <c r="K122"/>
      <c r="L122"/>
      <c r="M122"/>
    </row>
    <row r="123" spans="10:13">
      <c r="J123"/>
      <c r="K123"/>
      <c r="L123"/>
      <c r="M123"/>
    </row>
    <row r="124" spans="10:13">
      <c r="J124"/>
      <c r="K124"/>
      <c r="L124"/>
      <c r="M124"/>
    </row>
    <row r="125" spans="10:13">
      <c r="J125"/>
      <c r="K125"/>
      <c r="L125"/>
      <c r="M125"/>
    </row>
  </sheetData>
  <mergeCells count="1">
    <mergeCell ref="A14:B14"/>
  </mergeCells>
  <phoneticPr fontId="12" type="noConversion"/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IL-2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Jeong Sun Ju</cp:lastModifiedBy>
  <dcterms:created xsi:type="dcterms:W3CDTF">2022-02-24T20:13:00Z</dcterms:created>
  <dcterms:modified xsi:type="dcterms:W3CDTF">2025-09-05T01:09:14Z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E43227E4C18E443CA2F057EA67B37EC2_13</vt:lpwstr>
  </property>
  <property fmtid="{D5CDD505-2E9C-101B-9397-08002B2CF9AE}" pid="3" name="KSOProductBuildVer">
    <vt:lpwstr>2052-12.1.0.21541</vt:lpwstr>
  </property>
  <property fmtid="{D5CDD505-2E9C-101B-9397-08002B2CF9AE}" pid="4" name="KSOReadingLayout">
    <vt:bool>true</vt:bool>
  </property>
</Properties>
</file>